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<sst xmlns="http://schemas.openxmlformats.org/spreadsheetml/2006/main" count="135" uniqueCount="99">
  <si>
    <t xml:space="preserve"> 德阳市罗江区宝峰山农文旅提升建设项目--钢结构板材采购--报价清单</t>
  </si>
  <si>
    <r>
      <rPr>
        <b/>
        <sz val="12"/>
        <color theme="1"/>
        <rFont val="宋体"/>
        <charset val="134"/>
        <scheme val="minor"/>
      </rPr>
      <t>投标单位：</t>
    </r>
    <r>
      <rPr>
        <b/>
        <u/>
        <sz val="12"/>
        <color theme="1"/>
        <rFont val="宋体"/>
        <charset val="134"/>
        <scheme val="minor"/>
      </rPr>
      <t xml:space="preserve">                              </t>
    </r>
    <r>
      <rPr>
        <b/>
        <sz val="12"/>
        <color theme="1"/>
        <rFont val="宋体"/>
        <charset val="134"/>
        <scheme val="minor"/>
      </rPr>
      <t>（盖公章）</t>
    </r>
  </si>
  <si>
    <t>序号</t>
  </si>
  <si>
    <t>名称</t>
  </si>
  <si>
    <t>特征描述及技术参数说明</t>
  </si>
  <si>
    <t>单位</t>
  </si>
  <si>
    <t>工程量</t>
  </si>
  <si>
    <t>招标单价    （不含税）（元）</t>
  </si>
  <si>
    <t>投标单价           （不含税）（元）</t>
  </si>
  <si>
    <t>投标单价           （含税）（元）</t>
  </si>
  <si>
    <t>2023.2.22日我的钢铁钢材网成都市场挂牌价除税</t>
  </si>
  <si>
    <t>供货时间</t>
  </si>
  <si>
    <t>备注</t>
  </si>
  <si>
    <t>18mm厚板材</t>
  </si>
  <si>
    <t>Q355</t>
  </si>
  <si>
    <t>吨</t>
  </si>
  <si>
    <t>下单当日我的钢铁钢材网成都市场挂牌价除税
+运费61.95元/T</t>
  </si>
  <si>
    <r>
      <rPr>
        <sz val="9"/>
        <color rgb="FF000000"/>
        <rFont val="宋体"/>
        <charset val="134"/>
      </rPr>
      <t xml:space="preserve">下单当日我的钢铁钢材网成都市场挂牌价除税
每吨下浮 </t>
    </r>
    <r>
      <rPr>
        <u/>
        <sz val="9"/>
        <color rgb="FF000000"/>
        <rFont val="宋体"/>
        <charset val="134"/>
      </rPr>
      <t xml:space="preserve">    </t>
    </r>
    <r>
      <rPr>
        <sz val="9"/>
        <color rgb="FF000000"/>
        <rFont val="宋体"/>
        <charset val="134"/>
      </rPr>
      <t>元+运费</t>
    </r>
    <r>
      <rPr>
        <u/>
        <sz val="9"/>
        <color rgb="FF000000"/>
        <rFont val="宋体"/>
        <charset val="134"/>
      </rPr>
      <t xml:space="preserve">   </t>
    </r>
    <r>
      <rPr>
        <sz val="9"/>
        <color rgb="FF000000"/>
        <rFont val="宋体"/>
        <charset val="134"/>
      </rPr>
      <t>元/T</t>
    </r>
  </si>
  <si>
    <r>
      <rPr>
        <sz val="9"/>
        <color rgb="FF000000"/>
        <rFont val="宋体"/>
        <charset val="134"/>
      </rPr>
      <t xml:space="preserve">下单当日我的钢铁钢材网成都市场挂牌价
每吨下浮 </t>
    </r>
    <r>
      <rPr>
        <u/>
        <sz val="9"/>
        <color rgb="FF000000"/>
        <rFont val="宋体"/>
        <charset val="134"/>
      </rPr>
      <t xml:space="preserve">    </t>
    </r>
    <r>
      <rPr>
        <sz val="9"/>
        <color rgb="FF000000"/>
        <rFont val="宋体"/>
        <charset val="134"/>
      </rPr>
      <t>元+运费</t>
    </r>
    <r>
      <rPr>
        <u/>
        <sz val="9"/>
        <color rgb="FF000000"/>
        <rFont val="宋体"/>
        <charset val="134"/>
      </rPr>
      <t xml:space="preserve">   </t>
    </r>
    <r>
      <rPr>
        <sz val="9"/>
        <color rgb="FF000000"/>
        <rFont val="宋体"/>
        <charset val="134"/>
      </rPr>
      <t>元/T</t>
    </r>
  </si>
  <si>
    <t>2023.2.28</t>
  </si>
  <si>
    <t>约56.743平方</t>
  </si>
  <si>
    <t>12mm厚板材</t>
  </si>
  <si>
    <t>参考Q355中10mm厚价格为该项挂牌价</t>
  </si>
  <si>
    <t>10mm厚板材</t>
  </si>
  <si>
    <t>约333.44平方</t>
  </si>
  <si>
    <t>8mm厚板材</t>
  </si>
  <si>
    <t>约675.89平方</t>
  </si>
  <si>
    <t>22mm厚板材</t>
  </si>
  <si>
    <t>参考Q355中30mm厚价格为该项挂牌价</t>
  </si>
  <si>
    <t>16mm厚板材</t>
  </si>
  <si>
    <t>约23.14平方</t>
  </si>
  <si>
    <t>14mm厚板材</t>
  </si>
  <si>
    <t>约8.21平方</t>
  </si>
  <si>
    <t>花纹钢板</t>
  </si>
  <si>
    <t>5mm厚</t>
  </si>
  <si>
    <t>参考花纹板卷 4.5*1250*C价格为该项挂牌价</t>
  </si>
  <si>
    <r>
      <rPr>
        <sz val="10"/>
        <color rgb="FF000000"/>
        <rFont val="宋体"/>
        <charset val="134"/>
      </rPr>
      <t>钢柱板材（16mm厚</t>
    </r>
    <r>
      <rPr>
        <b/>
        <sz val="10"/>
        <color rgb="FF000000"/>
        <rFont val="宋体"/>
        <charset val="134"/>
      </rPr>
      <t>）</t>
    </r>
  </si>
  <si>
    <t>φ600*16、Q355</t>
  </si>
  <si>
    <t>约846米</t>
  </si>
  <si>
    <t>钢柱板材加工费，加工为钢柱（16mm厚板）</t>
  </si>
  <si>
    <t>具体详图纸</t>
  </si>
  <si>
    <t>30mm厚钢板</t>
  </si>
  <si>
    <t>mm厚30、 Q355见图</t>
  </si>
  <si>
    <t xml:space="preserve">下单当日我的钢铁钢材网成都市场挂牌价除税
+运费61.95元/T
</t>
  </si>
  <si>
    <r>
      <rPr>
        <sz val="9"/>
        <rFont val="宋体"/>
        <charset val="134"/>
      </rPr>
      <t>下单当日我的钢铁钢材网成都市场挂牌价除税
每吨下浮</t>
    </r>
    <r>
      <rPr>
        <u/>
        <sz val="9"/>
        <rFont val="宋体"/>
        <charset val="134"/>
      </rPr>
      <t xml:space="preserve">     </t>
    </r>
    <r>
      <rPr>
        <sz val="9"/>
        <rFont val="宋体"/>
        <charset val="134"/>
      </rPr>
      <t>元+运费</t>
    </r>
    <r>
      <rPr>
        <u/>
        <sz val="9"/>
        <rFont val="宋体"/>
        <charset val="134"/>
      </rPr>
      <t xml:space="preserve">   </t>
    </r>
    <r>
      <rPr>
        <sz val="9"/>
        <rFont val="宋体"/>
        <charset val="134"/>
      </rPr>
      <t>元/T</t>
    </r>
  </si>
  <si>
    <r>
      <rPr>
        <sz val="9"/>
        <rFont val="宋体"/>
        <charset val="134"/>
      </rPr>
      <t>下单当日我的钢铁钢材网成都市场挂牌价
每吨下浮</t>
    </r>
    <r>
      <rPr>
        <u/>
        <sz val="9"/>
        <rFont val="宋体"/>
        <charset val="134"/>
      </rPr>
      <t xml:space="preserve">     </t>
    </r>
    <r>
      <rPr>
        <sz val="9"/>
        <rFont val="宋体"/>
        <charset val="134"/>
      </rPr>
      <t>元+运费</t>
    </r>
    <r>
      <rPr>
        <u/>
        <sz val="9"/>
        <rFont val="宋体"/>
        <charset val="134"/>
      </rPr>
      <t xml:space="preserve">   </t>
    </r>
    <r>
      <rPr>
        <sz val="9"/>
        <rFont val="宋体"/>
        <charset val="134"/>
      </rPr>
      <t>元/T</t>
    </r>
  </si>
  <si>
    <t>20mm厚板材</t>
  </si>
  <si>
    <t>钢柱柱内加劲板586*20</t>
  </si>
  <si>
    <t>镀锌板</t>
  </si>
  <si>
    <t>厚0.5mm,屈服强度不260N/mm2 ,镀锌量双面总计不小于120g/m2</t>
  </si>
  <si>
    <t>送到施工现场</t>
  </si>
  <si>
    <t>扁钢</t>
  </si>
  <si>
    <t>扁钢100*10、Q355</t>
  </si>
  <si>
    <t>Φ150装饰圆管</t>
  </si>
  <si>
    <t>1.尺寸：Φ150装饰圆管
2.壁mm厚：3mm</t>
  </si>
  <si>
    <t>参考焊接钢管4寸*3.75mm价格为该项挂牌价</t>
  </si>
  <si>
    <t>镀锌钢板</t>
  </si>
  <si>
    <t>3mm厚，镀锌钢板</t>
  </si>
  <si>
    <t>3</t>
  </si>
  <si>
    <t>柱脚板（24mm厚板材）</t>
  </si>
  <si>
    <t>440*440*24</t>
  </si>
  <si>
    <t>5.835</t>
  </si>
  <si>
    <r>
      <rPr>
        <sz val="9"/>
        <rFont val="宋体"/>
        <charset val="134"/>
      </rPr>
      <t>下单当日我的钢铁钢材网成都市场挂牌价除税
每吨下浮</t>
    </r>
    <r>
      <rPr>
        <u/>
        <sz val="9"/>
        <rFont val="宋体"/>
        <charset val="134"/>
      </rPr>
      <t xml:space="preserve">    </t>
    </r>
    <r>
      <rPr>
        <sz val="9"/>
        <rFont val="宋体"/>
        <charset val="134"/>
      </rPr>
      <t xml:space="preserve"> 元+运费</t>
    </r>
    <r>
      <rPr>
        <u/>
        <sz val="9"/>
        <rFont val="宋体"/>
        <charset val="134"/>
      </rPr>
      <t xml:space="preserve">   </t>
    </r>
    <r>
      <rPr>
        <sz val="9"/>
        <rFont val="宋体"/>
        <charset val="134"/>
      </rPr>
      <t>元/T</t>
    </r>
  </si>
  <si>
    <t>TZ</t>
  </si>
  <si>
    <t>200*200*14*14，Q355</t>
  </si>
  <si>
    <t>5.275</t>
  </si>
  <si>
    <t>参考200*200*8*12，Q235B价格为该项挂牌价</t>
  </si>
  <si>
    <t>TL1</t>
  </si>
  <si>
    <t>H400*200*8*12，Q355</t>
  </si>
  <si>
    <t>1.3</t>
  </si>
  <si>
    <t>参考H400*200*8*13,Q355B价格为该项挂牌价</t>
  </si>
  <si>
    <t>TL2</t>
  </si>
  <si>
    <t>H300*200*8*10，Q355</t>
  </si>
  <si>
    <t>4.84</t>
  </si>
  <si>
    <t>参考300*300*10*15,Q235B价格为该项挂牌价</t>
  </si>
  <si>
    <t>TL3</t>
  </si>
  <si>
    <t>HW150*150*7*10，Q355</t>
  </si>
  <si>
    <t>0.64</t>
  </si>
  <si>
    <t>参考Q235B价格为该项挂牌价</t>
  </si>
  <si>
    <t>PL1</t>
  </si>
  <si>
    <t>0.71</t>
  </si>
  <si>
    <t>PL2</t>
  </si>
  <si>
    <t>0.54</t>
  </si>
  <si>
    <t>参考H400*200*8*13,Q355价格为该项挂牌价</t>
  </si>
  <si>
    <t>PL3</t>
  </si>
  <si>
    <t>H500*200*10*12，Q355</t>
  </si>
  <si>
    <t>0.607</t>
  </si>
  <si>
    <t>参考H500*200*10*16，Q355价格为该项挂牌价</t>
  </si>
  <si>
    <t>招标控制总价（不含税）</t>
  </si>
  <si>
    <t>3128316.67元</t>
  </si>
  <si>
    <t>评标中标方式</t>
  </si>
  <si>
    <t>经评审的最低价法</t>
  </si>
  <si>
    <t>投标总价（不含税）</t>
  </si>
  <si>
    <t xml:space="preserve">  元</t>
  </si>
  <si>
    <t>1、单价、总价保留两位小数；
2、若投标单位无法开具≧13%的增值税专用发票，增值税附加税费差部分将计入不含税进入评标。结算时也按此方法将附加税费差额补足。</t>
  </si>
  <si>
    <t>投标总价（含税）</t>
  </si>
  <si>
    <t xml:space="preserve">   元</t>
  </si>
  <si>
    <r>
      <rPr>
        <sz val="10"/>
        <color theme="1"/>
        <rFont val="宋体"/>
        <charset val="134"/>
        <scheme val="minor"/>
      </rPr>
      <t>投标报价所含
增值税专用发票税率</t>
    </r>
    <r>
      <rPr>
        <b/>
        <u/>
        <sz val="10"/>
        <color theme="1"/>
        <rFont val="宋体"/>
        <charset val="134"/>
        <scheme val="minor"/>
      </rPr>
      <t xml:space="preserve">    </t>
    </r>
    <r>
      <rPr>
        <b/>
        <sz val="10"/>
        <color theme="1"/>
        <rFont val="宋体"/>
        <charset val="134"/>
        <scheme val="minor"/>
      </rPr>
      <t>%</t>
    </r>
  </si>
  <si>
    <t>工期、质量、安全等管理要求：1.价格含材料、运输、利润、运输至甲方指定的加工厂、税金的全部费用；2.严格按规定的型号供货，并提供产品合格证及检验报告；3.每次供货后七日内提供合法足额增值税专票后付至当次实际供货金额的95%，剩余5%一年后无质量问题无息退还。4.取我的钢铁钢材网2023年2月22日成都市场挂牌价作为评标基础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</si>
</sst>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8">
    <font>
      <sz val="11"/>
      <color theme="1"/>
      <name val="宋体"/>
      <charset val="134"/>
      <scheme val="minor"/>
    </font>
    <font>
      <sz val="10"/>
      <color theme="1"/>
      <name val="宋体"/>
      <charset val="134"/>
      <scheme val="minor"/>
    </font>
    <font>
      <sz val="11"/>
      <name val="宋体"/>
      <charset val="134"/>
      <scheme val="minor"/>
    </font>
    <font>
      <b/>
      <sz val="16"/>
      <color theme="1"/>
      <name val="宋体"/>
      <charset val="134"/>
      <scheme val="minor"/>
    </font>
    <font>
      <b/>
      <sz val="16"/>
      <name val="宋体"/>
      <charset val="134"/>
      <scheme val="minor"/>
    </font>
    <font>
      <b/>
      <sz val="12"/>
      <color theme="1"/>
      <name val="宋体"/>
      <charset val="134"/>
      <scheme val="minor"/>
    </font>
    <font>
      <b/>
      <sz val="12"/>
      <name val="宋体"/>
      <charset val="134"/>
      <scheme val="minor"/>
    </font>
    <font>
      <sz val="10"/>
      <name val="宋体"/>
      <charset val="134"/>
    </font>
    <font>
      <sz val="10"/>
      <color rgb="FF000000"/>
      <name val="宋体"/>
      <charset val="134"/>
    </font>
    <font>
      <sz val="9"/>
      <color rgb="FF000000"/>
      <name val="宋体"/>
      <charset val="134"/>
    </font>
    <font>
      <sz val="10"/>
      <name val="宋体"/>
      <charset val="134"/>
      <scheme val="minor"/>
    </font>
    <font>
      <sz val="9"/>
      <name val="宋体"/>
      <charset val="134"/>
    </font>
    <font>
      <sz val="10"/>
      <color indexed="0"/>
      <name val="宋体"/>
      <charset val="134"/>
    </font>
    <font>
      <b/>
      <sz val="11"/>
      <color rgb="FFFFFFF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u/>
      <sz val="12"/>
      <color theme="1"/>
      <name val="宋体"/>
      <charset val="134"/>
      <scheme val="minor"/>
    </font>
    <font>
      <u/>
      <sz val="9"/>
      <color rgb="FF000000"/>
      <name val="宋体"/>
      <charset val="134"/>
    </font>
    <font>
      <b/>
      <sz val="10"/>
      <color rgb="FF000000"/>
      <name val="宋体"/>
      <charset val="134"/>
    </font>
    <font>
      <u/>
      <sz val="9"/>
      <name val="宋体"/>
      <charset val="134"/>
    </font>
    <font>
      <b/>
      <u/>
      <sz val="10"/>
      <color theme="1"/>
      <name val="宋体"/>
      <charset val="134"/>
      <scheme val="minor"/>
    </font>
    <font>
      <b/>
      <sz val="10"/>
      <color theme="1"/>
      <name val="宋体"/>
      <charset val="134"/>
      <scheme val="minor"/>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2" fillId="13"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11" applyNumberFormat="0" applyFont="0" applyAlignment="0" applyProtection="0">
      <alignment vertical="center"/>
    </xf>
    <xf numFmtId="0" fontId="21"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8" applyNumberFormat="0" applyFill="0" applyAlignment="0" applyProtection="0">
      <alignment vertical="center"/>
    </xf>
    <xf numFmtId="0" fontId="17" fillId="0" borderId="8" applyNumberFormat="0" applyFill="0" applyAlignment="0" applyProtection="0">
      <alignment vertical="center"/>
    </xf>
    <xf numFmtId="0" fontId="21" fillId="21" borderId="0" applyNumberFormat="0" applyBorder="0" applyAlignment="0" applyProtection="0">
      <alignment vertical="center"/>
    </xf>
    <xf numFmtId="0" fontId="18" fillId="0" borderId="10" applyNumberFormat="0" applyFill="0" applyAlignment="0" applyProtection="0">
      <alignment vertical="center"/>
    </xf>
    <xf numFmtId="0" fontId="21" fillId="6" borderId="0" applyNumberFormat="0" applyBorder="0" applyAlignment="0" applyProtection="0">
      <alignment vertical="center"/>
    </xf>
    <xf numFmtId="0" fontId="26" fillId="18" borderId="12" applyNumberFormat="0" applyAlignment="0" applyProtection="0">
      <alignment vertical="center"/>
    </xf>
    <xf numFmtId="0" fontId="30" fillId="18" borderId="9" applyNumberFormat="0" applyAlignment="0" applyProtection="0">
      <alignment vertical="center"/>
    </xf>
    <xf numFmtId="0" fontId="13" fillId="2" borderId="7" applyNumberFormat="0" applyAlignment="0" applyProtection="0">
      <alignment vertical="center"/>
    </xf>
    <xf numFmtId="0" fontId="20" fillId="5" borderId="0" applyNumberFormat="0" applyBorder="0" applyAlignment="0" applyProtection="0">
      <alignment vertical="center"/>
    </xf>
    <xf numFmtId="0" fontId="21" fillId="23" borderId="0" applyNumberFormat="0" applyBorder="0" applyAlignment="0" applyProtection="0">
      <alignment vertical="center"/>
    </xf>
    <xf numFmtId="0" fontId="29" fillId="0" borderId="14" applyNumberFormat="0" applyFill="0" applyAlignment="0" applyProtection="0">
      <alignment vertical="center"/>
    </xf>
    <xf numFmtId="0" fontId="28" fillId="0" borderId="13" applyNumberFormat="0" applyFill="0" applyAlignment="0" applyProtection="0">
      <alignment vertical="center"/>
    </xf>
    <xf numFmtId="0" fontId="15" fillId="3" borderId="0" applyNumberFormat="0" applyBorder="0" applyAlignment="0" applyProtection="0">
      <alignment vertical="center"/>
    </xf>
    <xf numFmtId="0" fontId="31" fillId="26" borderId="0" applyNumberFormat="0" applyBorder="0" applyAlignment="0" applyProtection="0">
      <alignment vertical="center"/>
    </xf>
    <xf numFmtId="0" fontId="20" fillId="28" borderId="0" applyNumberFormat="0" applyBorder="0" applyAlignment="0" applyProtection="0">
      <alignment vertical="center"/>
    </xf>
    <xf numFmtId="0" fontId="21" fillId="31" borderId="0" applyNumberFormat="0" applyBorder="0" applyAlignment="0" applyProtection="0">
      <alignment vertical="center"/>
    </xf>
    <xf numFmtId="0" fontId="20" fillId="27" borderId="0" applyNumberFormat="0" applyBorder="0" applyAlignment="0" applyProtection="0">
      <alignment vertical="center"/>
    </xf>
    <xf numFmtId="0" fontId="20" fillId="15" borderId="0" applyNumberFormat="0" applyBorder="0" applyAlignment="0" applyProtection="0">
      <alignment vertical="center"/>
    </xf>
    <xf numFmtId="0" fontId="20" fillId="30" borderId="0" applyNumberFormat="0" applyBorder="0" applyAlignment="0" applyProtection="0">
      <alignment vertical="center"/>
    </xf>
    <xf numFmtId="0" fontId="20" fillId="11" borderId="0" applyNumberFormat="0" applyBorder="0" applyAlignment="0" applyProtection="0">
      <alignment vertical="center"/>
    </xf>
    <xf numFmtId="0" fontId="21" fillId="25" borderId="0" applyNumberFormat="0" applyBorder="0" applyAlignment="0" applyProtection="0">
      <alignment vertical="center"/>
    </xf>
    <xf numFmtId="0" fontId="21" fillId="24"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1" fillId="29" borderId="0" applyNumberFormat="0" applyBorder="0" applyAlignment="0" applyProtection="0">
      <alignment vertical="center"/>
    </xf>
    <xf numFmtId="0" fontId="20" fillId="9" borderId="0" applyNumberFormat="0" applyBorder="0" applyAlignment="0" applyProtection="0">
      <alignment vertical="center"/>
    </xf>
    <xf numFmtId="0" fontId="21" fillId="20" borderId="0" applyNumberFormat="0" applyBorder="0" applyAlignment="0" applyProtection="0">
      <alignment vertical="center"/>
    </xf>
    <xf numFmtId="0" fontId="21" fillId="19" borderId="0" applyNumberFormat="0" applyBorder="0" applyAlignment="0" applyProtection="0">
      <alignment vertical="center"/>
    </xf>
    <xf numFmtId="0" fontId="20" fillId="22" borderId="0" applyNumberFormat="0" applyBorder="0" applyAlignment="0" applyProtection="0">
      <alignment vertical="center"/>
    </xf>
    <xf numFmtId="0" fontId="21" fillId="32" borderId="0" applyNumberFormat="0" applyBorder="0" applyAlignment="0" applyProtection="0">
      <alignment vertical="center"/>
    </xf>
  </cellStyleXfs>
  <cellXfs count="45">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5"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58" fontId="7" fillId="0" borderId="6" xfId="0" applyNumberFormat="1" applyFont="1" applyFill="1" applyBorder="1" applyAlignment="1">
      <alignment horizontal="center" vertical="center" wrapText="1"/>
    </xf>
    <xf numFmtId="58" fontId="1" fillId="0" borderId="2" xfId="0" applyNumberFormat="1" applyFont="1" applyFill="1" applyBorder="1" applyAlignment="1">
      <alignment horizontal="center" vertical="center" wrapText="1"/>
    </xf>
    <xf numFmtId="58" fontId="1" fillId="0"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workbookViewId="0">
      <selection activeCell="A1" sqref="A1:K1"/>
    </sheetView>
  </sheetViews>
  <sheetFormatPr defaultColWidth="9" defaultRowHeight="13.5"/>
  <cols>
    <col min="1" max="1" width="4.5" style="1" customWidth="1"/>
    <col min="2" max="2" width="15.5" style="3" customWidth="1"/>
    <col min="3" max="3" width="25.8833333333333" style="4" customWidth="1"/>
    <col min="4" max="4" width="5" style="1" customWidth="1"/>
    <col min="5" max="5" width="8.25" style="5" customWidth="1"/>
    <col min="6" max="6" width="11.25" style="1" customWidth="1"/>
    <col min="7" max="8" width="13.5" style="1" customWidth="1"/>
    <col min="9" max="9" width="11.3833333333333" style="1" customWidth="1"/>
    <col min="10" max="10" width="8.5" style="1" customWidth="1"/>
    <col min="11" max="11" width="18.5" style="1" customWidth="1"/>
    <col min="12" max="16380" width="9" style="1"/>
    <col min="16381" max="16381" width="9" style="6"/>
    <col min="16382" max="16382" width="9" style="1"/>
    <col min="16383" max="16384" width="9" style="6"/>
  </cols>
  <sheetData>
    <row r="1" s="1" customFormat="1" ht="40" customHeight="1" spans="1:11">
      <c r="A1" s="7" t="s">
        <v>0</v>
      </c>
      <c r="B1" s="7"/>
      <c r="C1" s="7"/>
      <c r="D1" s="7"/>
      <c r="E1" s="8"/>
      <c r="F1" s="7"/>
      <c r="G1" s="7"/>
      <c r="H1" s="7"/>
      <c r="I1" s="7"/>
      <c r="J1" s="7"/>
      <c r="K1" s="7"/>
    </row>
    <row r="2" s="1" customFormat="1" ht="27" customHeight="1" spans="1:10">
      <c r="A2" s="9" t="s">
        <v>1</v>
      </c>
      <c r="B2" s="10"/>
      <c r="C2" s="10"/>
      <c r="D2" s="9"/>
      <c r="E2" s="11"/>
      <c r="F2" s="9"/>
      <c r="G2" s="9"/>
      <c r="H2" s="9"/>
      <c r="I2" s="9"/>
      <c r="J2" s="9"/>
    </row>
    <row r="3" s="2" customFormat="1" ht="54" customHeight="1" spans="1:11">
      <c r="A3" s="12" t="s">
        <v>2</v>
      </c>
      <c r="B3" s="12" t="s">
        <v>3</v>
      </c>
      <c r="C3" s="12" t="s">
        <v>4</v>
      </c>
      <c r="D3" s="12" t="s">
        <v>5</v>
      </c>
      <c r="E3" s="12" t="s">
        <v>6</v>
      </c>
      <c r="F3" s="12" t="s">
        <v>7</v>
      </c>
      <c r="G3" s="12" t="s">
        <v>8</v>
      </c>
      <c r="H3" s="12" t="s">
        <v>9</v>
      </c>
      <c r="I3" s="12" t="s">
        <v>10</v>
      </c>
      <c r="J3" s="12" t="s">
        <v>11</v>
      </c>
      <c r="K3" s="20" t="s">
        <v>12</v>
      </c>
    </row>
    <row r="4" s="2" customFormat="1" ht="28" customHeight="1" spans="1:11">
      <c r="A4" s="13">
        <v>1</v>
      </c>
      <c r="B4" s="14" t="s">
        <v>13</v>
      </c>
      <c r="C4" s="12" t="s">
        <v>14</v>
      </c>
      <c r="D4" s="15" t="s">
        <v>15</v>
      </c>
      <c r="E4" s="15">
        <v>56.743</v>
      </c>
      <c r="F4" s="16" t="s">
        <v>16</v>
      </c>
      <c r="G4" s="16" t="s">
        <v>17</v>
      </c>
      <c r="H4" s="16" t="s">
        <v>18</v>
      </c>
      <c r="I4" s="34">
        <f>4740/1.13</f>
        <v>4194.69026548673</v>
      </c>
      <c r="J4" s="35" t="s">
        <v>19</v>
      </c>
      <c r="K4" s="15" t="s">
        <v>20</v>
      </c>
    </row>
    <row r="5" s="2" customFormat="1" ht="28" customHeight="1" spans="1:11">
      <c r="A5" s="13">
        <v>2</v>
      </c>
      <c r="B5" s="12" t="s">
        <v>21</v>
      </c>
      <c r="C5" s="12" t="s">
        <v>14</v>
      </c>
      <c r="D5" s="15" t="s">
        <v>15</v>
      </c>
      <c r="E5" s="17">
        <v>121.462</v>
      </c>
      <c r="F5" s="18"/>
      <c r="G5" s="18"/>
      <c r="H5" s="18"/>
      <c r="I5" s="34">
        <f>4900/1.13</f>
        <v>4336.28318584071</v>
      </c>
      <c r="J5" s="36"/>
      <c r="K5" s="37" t="s">
        <v>22</v>
      </c>
    </row>
    <row r="6" s="2" customFormat="1" ht="28" customHeight="1" spans="1:11">
      <c r="A6" s="13">
        <v>3</v>
      </c>
      <c r="B6" s="12" t="s">
        <v>23</v>
      </c>
      <c r="C6" s="12" t="s">
        <v>14</v>
      </c>
      <c r="D6" s="15" t="s">
        <v>15</v>
      </c>
      <c r="E6" s="17">
        <v>26.175</v>
      </c>
      <c r="F6" s="18"/>
      <c r="G6" s="18"/>
      <c r="H6" s="18"/>
      <c r="I6" s="34">
        <f>4900/1.13</f>
        <v>4336.28318584071</v>
      </c>
      <c r="J6" s="36"/>
      <c r="K6" s="12" t="s">
        <v>24</v>
      </c>
    </row>
    <row r="7" s="2" customFormat="1" ht="28" customHeight="1" spans="1:11">
      <c r="A7" s="13">
        <v>4</v>
      </c>
      <c r="B7" s="12" t="s">
        <v>25</v>
      </c>
      <c r="C7" s="12" t="s">
        <v>14</v>
      </c>
      <c r="D7" s="15" t="s">
        <v>15</v>
      </c>
      <c r="E7" s="17">
        <f>42.446+25.1</f>
        <v>67.546</v>
      </c>
      <c r="F7" s="18"/>
      <c r="G7" s="18"/>
      <c r="H7" s="18"/>
      <c r="I7" s="34">
        <f>5130/1.13</f>
        <v>4539.82300884956</v>
      </c>
      <c r="J7" s="36"/>
      <c r="K7" s="12" t="s">
        <v>26</v>
      </c>
    </row>
    <row r="8" s="2" customFormat="1" ht="28" customHeight="1" spans="1:11">
      <c r="A8" s="13">
        <v>5</v>
      </c>
      <c r="B8" s="12" t="s">
        <v>27</v>
      </c>
      <c r="C8" s="12" t="s">
        <v>14</v>
      </c>
      <c r="D8" s="15" t="s">
        <v>15</v>
      </c>
      <c r="E8" s="17">
        <v>5.16</v>
      </c>
      <c r="F8" s="18"/>
      <c r="G8" s="18"/>
      <c r="H8" s="18"/>
      <c r="I8" s="34">
        <f>4840/1.13</f>
        <v>4283.18584070797</v>
      </c>
      <c r="J8" s="36"/>
      <c r="K8" s="37" t="s">
        <v>28</v>
      </c>
    </row>
    <row r="9" s="2" customFormat="1" ht="28" customHeight="1" spans="1:11">
      <c r="A9" s="13">
        <v>6</v>
      </c>
      <c r="B9" s="12" t="s">
        <v>29</v>
      </c>
      <c r="C9" s="12" t="s">
        <v>14</v>
      </c>
      <c r="D9" s="15" t="s">
        <v>15</v>
      </c>
      <c r="E9" s="17">
        <v>2.905</v>
      </c>
      <c r="F9" s="18"/>
      <c r="G9" s="18"/>
      <c r="H9" s="18"/>
      <c r="I9" s="34">
        <f t="shared" ref="I9:I12" si="0">4740/1.13</f>
        <v>4194.69026548673</v>
      </c>
      <c r="J9" s="36"/>
      <c r="K9" s="12" t="s">
        <v>30</v>
      </c>
    </row>
    <row r="10" s="2" customFormat="1" ht="28" customHeight="1" spans="1:11">
      <c r="A10" s="13">
        <v>7</v>
      </c>
      <c r="B10" s="12" t="s">
        <v>31</v>
      </c>
      <c r="C10" s="12" t="s">
        <v>14</v>
      </c>
      <c r="D10" s="15" t="s">
        <v>15</v>
      </c>
      <c r="E10" s="17">
        <v>0.902</v>
      </c>
      <c r="F10" s="18"/>
      <c r="G10" s="18"/>
      <c r="H10" s="18"/>
      <c r="I10" s="34">
        <f t="shared" si="0"/>
        <v>4194.69026548673</v>
      </c>
      <c r="J10" s="36"/>
      <c r="K10" s="12" t="s">
        <v>32</v>
      </c>
    </row>
    <row r="11" s="2" customFormat="1" ht="40" customHeight="1" spans="1:11">
      <c r="A11" s="13">
        <v>8</v>
      </c>
      <c r="B11" s="12" t="s">
        <v>33</v>
      </c>
      <c r="C11" s="12" t="s">
        <v>34</v>
      </c>
      <c r="D11" s="15" t="s">
        <v>15</v>
      </c>
      <c r="E11" s="17">
        <v>126.906</v>
      </c>
      <c r="F11" s="18"/>
      <c r="G11" s="18"/>
      <c r="H11" s="18"/>
      <c r="I11" s="34">
        <f>4580/1.13</f>
        <v>4053.09734513274</v>
      </c>
      <c r="J11" s="36"/>
      <c r="K11" s="37" t="s">
        <v>35</v>
      </c>
    </row>
    <row r="12" s="2" customFormat="1" ht="36" customHeight="1" spans="1:11">
      <c r="A12" s="13">
        <v>9</v>
      </c>
      <c r="B12" s="19" t="s">
        <v>36</v>
      </c>
      <c r="C12" s="20" t="s">
        <v>37</v>
      </c>
      <c r="D12" s="15" t="s">
        <v>15</v>
      </c>
      <c r="E12" s="12">
        <v>195</v>
      </c>
      <c r="F12" s="21"/>
      <c r="G12" s="21"/>
      <c r="H12" s="21"/>
      <c r="I12" s="34">
        <f t="shared" si="0"/>
        <v>4194.69026548673</v>
      </c>
      <c r="J12" s="36"/>
      <c r="K12" s="12" t="s">
        <v>38</v>
      </c>
    </row>
    <row r="13" s="2" customFormat="1" ht="36" customHeight="1" spans="1:11">
      <c r="A13" s="13">
        <v>10</v>
      </c>
      <c r="B13" s="19" t="s">
        <v>39</v>
      </c>
      <c r="C13" s="20" t="s">
        <v>40</v>
      </c>
      <c r="D13" s="15" t="s">
        <v>15</v>
      </c>
      <c r="E13" s="12">
        <v>195</v>
      </c>
      <c r="F13" s="22">
        <v>858.41</v>
      </c>
      <c r="G13" s="22"/>
      <c r="H13" s="22"/>
      <c r="I13" s="34"/>
      <c r="J13" s="36"/>
      <c r="K13" s="12"/>
    </row>
    <row r="14" s="2" customFormat="1" ht="33" customHeight="1" spans="1:11">
      <c r="A14" s="13">
        <v>11</v>
      </c>
      <c r="B14" s="23" t="s">
        <v>41</v>
      </c>
      <c r="C14" s="20" t="s">
        <v>42</v>
      </c>
      <c r="D14" s="15" t="s">
        <v>15</v>
      </c>
      <c r="E14" s="17">
        <v>11.636</v>
      </c>
      <c r="F14" s="24" t="s">
        <v>43</v>
      </c>
      <c r="G14" s="24" t="s">
        <v>44</v>
      </c>
      <c r="H14" s="24" t="s">
        <v>45</v>
      </c>
      <c r="I14" s="34">
        <f>4840/1.13</f>
        <v>4283.18584070797</v>
      </c>
      <c r="J14" s="36"/>
      <c r="K14" s="12"/>
    </row>
    <row r="15" s="2" customFormat="1" ht="30" customHeight="1" spans="1:11">
      <c r="A15" s="13">
        <v>12</v>
      </c>
      <c r="B15" s="23" t="s">
        <v>46</v>
      </c>
      <c r="C15" s="20" t="s">
        <v>47</v>
      </c>
      <c r="D15" s="15" t="s">
        <v>15</v>
      </c>
      <c r="E15" s="12">
        <v>3.148</v>
      </c>
      <c r="F15" s="25"/>
      <c r="G15" s="25"/>
      <c r="H15" s="25"/>
      <c r="I15" s="34">
        <f>4740/1.13</f>
        <v>4194.69026548673</v>
      </c>
      <c r="J15" s="36"/>
      <c r="K15" s="12"/>
    </row>
    <row r="16" s="2" customFormat="1" ht="35" customHeight="1" spans="1:11">
      <c r="A16" s="13">
        <v>13</v>
      </c>
      <c r="B16" s="23" t="s">
        <v>48</v>
      </c>
      <c r="C16" s="20" t="s">
        <v>49</v>
      </c>
      <c r="D16" s="15" t="s">
        <v>15</v>
      </c>
      <c r="E16" s="26">
        <v>2.778</v>
      </c>
      <c r="F16" s="25"/>
      <c r="G16" s="25"/>
      <c r="H16" s="25"/>
      <c r="I16" s="34">
        <v>4557.52212389381</v>
      </c>
      <c r="J16" s="36"/>
      <c r="K16" s="12" t="s">
        <v>50</v>
      </c>
    </row>
    <row r="17" s="2" customFormat="1" ht="29" customHeight="1" spans="1:11">
      <c r="A17" s="13">
        <v>14</v>
      </c>
      <c r="B17" s="23" t="s">
        <v>51</v>
      </c>
      <c r="C17" s="27" t="s">
        <v>52</v>
      </c>
      <c r="D17" s="15" t="s">
        <v>15</v>
      </c>
      <c r="E17" s="26">
        <v>32.9</v>
      </c>
      <c r="F17" s="25"/>
      <c r="G17" s="25"/>
      <c r="H17" s="25"/>
      <c r="I17" s="34">
        <f>4900/1.13</f>
        <v>4336.28318584071</v>
      </c>
      <c r="J17" s="36"/>
      <c r="K17" s="37" t="s">
        <v>22</v>
      </c>
    </row>
    <row r="18" s="2" customFormat="1" ht="43" customHeight="1" spans="1:11">
      <c r="A18" s="13">
        <v>15</v>
      </c>
      <c r="B18" s="28" t="s">
        <v>53</v>
      </c>
      <c r="C18" s="29" t="s">
        <v>54</v>
      </c>
      <c r="D18" s="15" t="s">
        <v>15</v>
      </c>
      <c r="E18" s="26">
        <v>13</v>
      </c>
      <c r="F18" s="30"/>
      <c r="G18" s="30"/>
      <c r="H18" s="30"/>
      <c r="I18" s="34">
        <f>4570/1.13</f>
        <v>4044.24778761062</v>
      </c>
      <c r="J18" s="36"/>
      <c r="K18" s="37" t="s">
        <v>55</v>
      </c>
    </row>
    <row r="19" s="2" customFormat="1" ht="24" customHeight="1" spans="1:11">
      <c r="A19" s="13">
        <v>16</v>
      </c>
      <c r="B19" s="28" t="s">
        <v>56</v>
      </c>
      <c r="C19" s="28" t="s">
        <v>57</v>
      </c>
      <c r="D19" s="15" t="s">
        <v>15</v>
      </c>
      <c r="E19" s="31" t="s">
        <v>58</v>
      </c>
      <c r="F19" s="22">
        <v>4601.77</v>
      </c>
      <c r="G19" s="22"/>
      <c r="H19" s="22"/>
      <c r="I19" s="34"/>
      <c r="J19" s="36"/>
      <c r="K19" s="12"/>
    </row>
    <row r="20" s="2" customFormat="1" ht="38" customHeight="1" spans="1:11">
      <c r="A20" s="13">
        <v>17</v>
      </c>
      <c r="B20" s="29" t="s">
        <v>59</v>
      </c>
      <c r="C20" s="28" t="s">
        <v>60</v>
      </c>
      <c r="D20" s="15" t="s">
        <v>15</v>
      </c>
      <c r="E20" s="26" t="s">
        <v>61</v>
      </c>
      <c r="F20" s="24" t="s">
        <v>16</v>
      </c>
      <c r="G20" s="24" t="s">
        <v>62</v>
      </c>
      <c r="H20" s="24" t="s">
        <v>45</v>
      </c>
      <c r="I20" s="34">
        <f>4840/1.13</f>
        <v>4283.18584070797</v>
      </c>
      <c r="J20" s="36"/>
      <c r="K20" s="37" t="s">
        <v>28</v>
      </c>
    </row>
    <row r="21" s="2" customFormat="1" ht="36" customHeight="1" spans="1:11">
      <c r="A21" s="13">
        <v>18</v>
      </c>
      <c r="B21" s="28" t="s">
        <v>63</v>
      </c>
      <c r="C21" s="28" t="s">
        <v>64</v>
      </c>
      <c r="D21" s="15" t="s">
        <v>15</v>
      </c>
      <c r="E21" s="26" t="s">
        <v>65</v>
      </c>
      <c r="F21" s="25"/>
      <c r="G21" s="25"/>
      <c r="H21" s="25"/>
      <c r="I21" s="34">
        <f>4270/1.13</f>
        <v>3778.7610619469</v>
      </c>
      <c r="J21" s="36"/>
      <c r="K21" s="37" t="s">
        <v>66</v>
      </c>
    </row>
    <row r="22" s="2" customFormat="1" ht="50" customHeight="1" spans="1:11">
      <c r="A22" s="13">
        <v>19</v>
      </c>
      <c r="B22" s="28" t="s">
        <v>67</v>
      </c>
      <c r="C22" s="28" t="s">
        <v>68</v>
      </c>
      <c r="D22" s="15" t="s">
        <v>15</v>
      </c>
      <c r="E22" s="26" t="s">
        <v>69</v>
      </c>
      <c r="F22" s="25"/>
      <c r="G22" s="25"/>
      <c r="H22" s="25"/>
      <c r="I22" s="34">
        <f>4580/1.13</f>
        <v>4053.09734513274</v>
      </c>
      <c r="J22" s="36"/>
      <c r="K22" s="37" t="s">
        <v>70</v>
      </c>
    </row>
    <row r="23" s="2" customFormat="1" ht="47" customHeight="1" spans="1:11">
      <c r="A23" s="13">
        <v>20</v>
      </c>
      <c r="B23" s="28" t="s">
        <v>71</v>
      </c>
      <c r="C23" s="28" t="s">
        <v>72</v>
      </c>
      <c r="D23" s="15" t="s">
        <v>15</v>
      </c>
      <c r="E23" s="26" t="s">
        <v>73</v>
      </c>
      <c r="F23" s="25"/>
      <c r="G23" s="25"/>
      <c r="H23" s="25"/>
      <c r="I23" s="34">
        <f>4320/1.13</f>
        <v>3823.00884955752</v>
      </c>
      <c r="J23" s="36"/>
      <c r="K23" s="37" t="s">
        <v>74</v>
      </c>
    </row>
    <row r="24" s="2" customFormat="1" ht="44" customHeight="1" spans="1:11">
      <c r="A24" s="13">
        <v>21</v>
      </c>
      <c r="B24" s="28" t="s">
        <v>75</v>
      </c>
      <c r="C24" s="28" t="s">
        <v>76</v>
      </c>
      <c r="D24" s="15" t="s">
        <v>15</v>
      </c>
      <c r="E24" s="26" t="s">
        <v>77</v>
      </c>
      <c r="F24" s="25"/>
      <c r="G24" s="25"/>
      <c r="H24" s="25"/>
      <c r="I24" s="34">
        <f>4260/1.13</f>
        <v>3769.91150442478</v>
      </c>
      <c r="J24" s="36"/>
      <c r="K24" s="37" t="s">
        <v>78</v>
      </c>
    </row>
    <row r="25" s="2" customFormat="1" ht="57" customHeight="1" spans="1:11">
      <c r="A25" s="13">
        <v>22</v>
      </c>
      <c r="B25" s="28" t="s">
        <v>79</v>
      </c>
      <c r="C25" s="28" t="s">
        <v>72</v>
      </c>
      <c r="D25" s="15" t="s">
        <v>15</v>
      </c>
      <c r="E25" s="26" t="s">
        <v>80</v>
      </c>
      <c r="F25" s="25"/>
      <c r="G25" s="25"/>
      <c r="H25" s="25"/>
      <c r="I25" s="34">
        <f>4320/1.13</f>
        <v>3823.00884955752</v>
      </c>
      <c r="J25" s="36"/>
      <c r="K25" s="37" t="s">
        <v>74</v>
      </c>
    </row>
    <row r="26" s="2" customFormat="1" ht="47" customHeight="1" spans="1:11">
      <c r="A26" s="13">
        <v>23</v>
      </c>
      <c r="B26" s="28" t="s">
        <v>81</v>
      </c>
      <c r="C26" s="28" t="s">
        <v>68</v>
      </c>
      <c r="D26" s="15" t="s">
        <v>15</v>
      </c>
      <c r="E26" s="26" t="s">
        <v>82</v>
      </c>
      <c r="F26" s="25"/>
      <c r="G26" s="25"/>
      <c r="H26" s="25"/>
      <c r="I26" s="34">
        <f>4580/1.13</f>
        <v>4053.09734513274</v>
      </c>
      <c r="J26" s="36"/>
      <c r="K26" s="37" t="s">
        <v>83</v>
      </c>
    </row>
    <row r="27" s="2" customFormat="1" ht="45" customHeight="1" spans="1:11">
      <c r="A27" s="13">
        <v>24</v>
      </c>
      <c r="B27" s="28" t="s">
        <v>84</v>
      </c>
      <c r="C27" s="28" t="s">
        <v>85</v>
      </c>
      <c r="D27" s="15" t="s">
        <v>15</v>
      </c>
      <c r="E27" s="26" t="s">
        <v>86</v>
      </c>
      <c r="F27" s="30"/>
      <c r="G27" s="30"/>
      <c r="H27" s="30"/>
      <c r="I27" s="34">
        <f>4480/1.13</f>
        <v>3964.60176991151</v>
      </c>
      <c r="J27" s="38"/>
      <c r="K27" s="37" t="s">
        <v>87</v>
      </c>
    </row>
    <row r="28" s="2" customFormat="1" ht="42" customHeight="1" spans="1:11">
      <c r="A28" s="29" t="s">
        <v>88</v>
      </c>
      <c r="B28" s="29"/>
      <c r="C28" s="29" t="s">
        <v>89</v>
      </c>
      <c r="D28" s="29"/>
      <c r="E28" s="32"/>
      <c r="F28" s="29"/>
      <c r="G28" s="29"/>
      <c r="H28" s="29"/>
      <c r="I28" s="29"/>
      <c r="J28" s="20" t="s">
        <v>90</v>
      </c>
      <c r="K28" s="39" t="s">
        <v>91</v>
      </c>
    </row>
    <row r="29" s="2" customFormat="1" ht="69" customHeight="1" spans="1:11">
      <c r="A29" s="29" t="s">
        <v>92</v>
      </c>
      <c r="B29" s="29"/>
      <c r="C29" s="29" t="s">
        <v>93</v>
      </c>
      <c r="D29" s="29"/>
      <c r="E29" s="32"/>
      <c r="F29" s="29"/>
      <c r="G29" s="29"/>
      <c r="H29" s="29"/>
      <c r="I29" s="40"/>
      <c r="J29" s="41" t="s">
        <v>94</v>
      </c>
      <c r="K29" s="42"/>
    </row>
    <row r="30" s="2" customFormat="1" ht="42" customHeight="1" spans="1:11">
      <c r="A30" s="29" t="s">
        <v>95</v>
      </c>
      <c r="B30" s="29"/>
      <c r="C30" s="29" t="s">
        <v>96</v>
      </c>
      <c r="D30" s="29"/>
      <c r="E30" s="32"/>
      <c r="F30" s="29"/>
      <c r="G30" s="29"/>
      <c r="H30" s="29"/>
      <c r="I30" s="40"/>
      <c r="J30" s="43" t="s">
        <v>97</v>
      </c>
      <c r="K30" s="44"/>
    </row>
    <row r="31" s="1" customFormat="1" ht="26.1" customHeight="1" spans="1:11">
      <c r="A31" s="33" t="s">
        <v>98</v>
      </c>
      <c r="B31" s="20"/>
      <c r="C31" s="20"/>
      <c r="D31" s="33"/>
      <c r="E31" s="17"/>
      <c r="F31" s="33"/>
      <c r="G31" s="33"/>
      <c r="H31" s="33"/>
      <c r="I31" s="33"/>
      <c r="J31" s="33"/>
      <c r="K31" s="33"/>
    </row>
    <row r="32" s="1" customFormat="1" ht="11" customHeight="1" spans="1:11">
      <c r="A32" s="33"/>
      <c r="B32" s="20"/>
      <c r="C32" s="20"/>
      <c r="D32" s="33"/>
      <c r="E32" s="17"/>
      <c r="F32" s="33"/>
      <c r="G32" s="33"/>
      <c r="H32" s="33"/>
      <c r="I32" s="33"/>
      <c r="J32" s="33"/>
      <c r="K32" s="33"/>
    </row>
    <row r="33" s="1" customFormat="1" ht="27" customHeight="1" spans="2:5">
      <c r="B33" s="3"/>
      <c r="C33" s="4"/>
      <c r="E33" s="5"/>
    </row>
    <row r="34" s="1" customFormat="1" ht="27" customHeight="1" spans="2:5">
      <c r="B34" s="3"/>
      <c r="C34" s="4"/>
      <c r="E34" s="5"/>
    </row>
    <row r="35" s="1" customFormat="1" ht="27" customHeight="1" spans="2:5">
      <c r="B35" s="3"/>
      <c r="C35" s="4"/>
      <c r="E35" s="5"/>
    </row>
    <row r="36" s="1" customFormat="1" ht="27" customHeight="1" spans="2:5">
      <c r="B36" s="3"/>
      <c r="C36" s="4"/>
      <c r="E36" s="5"/>
    </row>
    <row r="37" s="1" customFormat="1" ht="27" customHeight="1" spans="2:5">
      <c r="B37" s="3"/>
      <c r="C37" s="4"/>
      <c r="E37" s="5"/>
    </row>
    <row r="38" s="1" customFormat="1" ht="27" customHeight="1" spans="2:5">
      <c r="B38" s="3"/>
      <c r="C38" s="4"/>
      <c r="E38" s="5"/>
    </row>
  </sheetData>
  <mergeCells count="21">
    <mergeCell ref="A1:K1"/>
    <mergeCell ref="A2:J2"/>
    <mergeCell ref="A28:B28"/>
    <mergeCell ref="C28:H28"/>
    <mergeCell ref="A29:B29"/>
    <mergeCell ref="C29:H29"/>
    <mergeCell ref="J29:K29"/>
    <mergeCell ref="A30:B30"/>
    <mergeCell ref="C30:H30"/>
    <mergeCell ref="J30:K30"/>
    <mergeCell ref="F4:F12"/>
    <mergeCell ref="F14:F18"/>
    <mergeCell ref="F20:F27"/>
    <mergeCell ref="G4:G12"/>
    <mergeCell ref="G14:G18"/>
    <mergeCell ref="G20:G27"/>
    <mergeCell ref="H4:H12"/>
    <mergeCell ref="H14:H18"/>
    <mergeCell ref="H20:H27"/>
    <mergeCell ref="J4:J27"/>
    <mergeCell ref="A31:K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2023-02-23T06:44:02Z</dcterms:created>
  <dcterms:modified xsi:type="dcterms:W3CDTF">2023-02-23T06:44:20Z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